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2.1" sheetId="1" r:id="rId1"/>
  </sheets>
  <definedNames>
    <definedName name="_xlnm.Print_Titles" localSheetId="0">'2.1'!$5:$8</definedName>
    <definedName name="_xlnm.Print_Area" localSheetId="0">'2.1'!$A$1:$K$89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02.00.14
</t>
        </r>
      </text>
    </comment>
    <comment ref="C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02.00.01
</t>
        </r>
      </text>
    </comment>
    <comment ref="C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его в лицевых нет</t>
        </r>
      </text>
    </comment>
    <comment ref="D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02.00.02</t>
        </r>
      </text>
    </comment>
    <comment ref="D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02.00.22</t>
        </r>
      </text>
    </comment>
    <comment ref="D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03.13.00</t>
        </r>
      </text>
    </comment>
    <comment ref="D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D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0230102400+0230102040+02.00.90+02.00.89+0230100590 т.м. 02.00.01</t>
        </r>
      </text>
    </comment>
    <comment ref="D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C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0230299990
</t>
        </r>
      </text>
    </comment>
  </commentList>
</comments>
</file>

<file path=xl/sharedStrings.xml><?xml version="1.0" encoding="utf-8"?>
<sst xmlns="http://schemas.openxmlformats.org/spreadsheetml/2006/main" count="172" uniqueCount="87">
  <si>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</si>
  <si>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</si>
  <si>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</si>
  <si>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2016 год</t>
  </si>
  <si>
    <t>2017 год</t>
  </si>
  <si>
    <t>2018 год</t>
  </si>
  <si>
    <t>2019 год</t>
  </si>
  <si>
    <t>2020 год</t>
  </si>
  <si>
    <t>1.1.</t>
  </si>
  <si>
    <t>Всего:</t>
  </si>
  <si>
    <t>бюджет автономного округа</t>
  </si>
  <si>
    <t>бюджет Белоярского района</t>
  </si>
  <si>
    <t>внебюджетные источники</t>
  </si>
  <si>
    <t>2.1.</t>
  </si>
  <si>
    <t>Укрепление пожарной безопасности</t>
  </si>
  <si>
    <t>Итого по муниципальной программе</t>
  </si>
  <si>
    <t>КО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</si>
  <si>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</si>
  <si>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</si>
  <si>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бюджет Белоярского района, сформированный за счет средств бюджета Ханты-Мансийского автономного округа – Югры (далее - бюджет автономного округа)</t>
  </si>
  <si>
    <t>Подпрограмма 1 «Общее образование. Дополнительное образование детей»</t>
  </si>
  <si>
    <t>1.2.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</si>
  <si>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</si>
  <si>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</si>
  <si>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 »</t>
  </si>
  <si>
    <t>Перечень основных мероприятий муниципальной программы, объемы и источники их финансирования</t>
  </si>
  <si>
    <t>Приложение 2.1
к муниципальной программе Белоярского района 
«Развитие образования Белоярского района на 2014 - 2020 годы»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</si>
  <si>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</si>
  <si>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</si>
  <si>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</si>
  <si>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Итого по подпрограмме 1</t>
  </si>
  <si>
    <t xml:space="preserve">Стимулирование лидеров и поддержка системы воспитания </t>
  </si>
  <si>
    <t xml:space="preserve">Развитие качества содержания и технологий образования </t>
  </si>
  <si>
    <t xml:space="preserve">Информационное и организационно-методическое сопровождение реализации Программы </t>
  </si>
  <si>
    <t>Итого по подпрограмме 3</t>
  </si>
  <si>
    <t>Итого по подпрограмме 2</t>
  </si>
  <si>
    <t>Итого по подпрограмме 4</t>
  </si>
  <si>
    <t>Комитет по образованию администрации Белоярского района (далее - КО)</t>
  </si>
  <si>
    <t>в том числе</t>
  </si>
  <si>
    <t>3.1.</t>
  </si>
  <si>
    <t>Укрепление санитарно-эпидемиологической безопасности</t>
  </si>
  <si>
    <t>КО, СОШ, УДО</t>
  </si>
  <si>
    <t>КО,БМЦ</t>
  </si>
  <si>
    <t>КО, Управление капитального строительства администрации Белоярского района (далее -УКС)</t>
  </si>
  <si>
    <t>3.2.</t>
  </si>
  <si>
    <t>Организация питания детей в оздоровительных лагерях дневного пребывания</t>
  </si>
  <si>
    <t>КО, УКС</t>
  </si>
  <si>
    <t>1.3.</t>
  </si>
  <si>
    <t>Реконструкция образовательного комплекса "Школа - детский сад" с. Ванзеват</t>
  </si>
  <si>
    <r>
      <t>Развитие системы общего образования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(1.1-1.5)</t>
    </r>
  </si>
  <si>
    <r>
      <t>Развитие системы дополнительного образования детей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(1.6-1.7)</t>
    </r>
  </si>
  <si>
    <r>
      <t xml:space="preserve">Организация отдыха детей в каникулярное время на базе образовательных учреждений </t>
    </r>
    <r>
      <rPr>
        <sz val="12"/>
        <color indexed="8"/>
        <rFont val="Times New Roman"/>
        <family val="1"/>
      </rPr>
      <t>(1.8)</t>
    </r>
  </si>
  <si>
    <r>
      <t xml:space="preserve">Развитие муниципальной системы оценки качества образования </t>
    </r>
    <r>
      <rPr>
        <sz val="12"/>
        <color indexed="8"/>
        <rFont val="Times New Roman"/>
        <family val="1"/>
      </rPr>
      <t>(2.1-2.3)</t>
    </r>
  </si>
  <si>
    <r>
      <t xml:space="preserve">Обеспечение комплексной безопасности образовательных учреждений и комфортных условий образовательного процесса </t>
    </r>
    <r>
      <rPr>
        <sz val="12"/>
        <color indexed="8"/>
        <rFont val="Times New Roman"/>
        <family val="1"/>
      </rPr>
      <t>(3.1)</t>
    </r>
  </si>
  <si>
    <r>
      <t xml:space="preserve">Создание благоприятных условий  для жизнедеятельности </t>
    </r>
    <r>
      <rPr>
        <sz val="12"/>
        <color indexed="8"/>
        <rFont val="Times New Roman"/>
        <family val="1"/>
      </rPr>
      <t>(4.1)</t>
    </r>
  </si>
  <si>
    <t>КО, муниципальные общеобразовательные учреждения (далее-СОШ), муниципальные учреждения дополнительного образования (далее-УДО)</t>
  </si>
  <si>
    <t>Обеспечение деятельности лагерей с дневным и круглосуточным пребыванием детей</t>
  </si>
  <si>
    <t>КО,муниципальное автономное учреждение Белоярского района "Белоярский методический центр информационно-технического обеспечения муниципальной системы образования (далее-БМЦ)</t>
  </si>
  <si>
    <t>КО, муниципальное автономное дошкольное образовательное учреждение Белоярского района "Детский сад комбинированного вида "Берёзка" г.Белоярский (далее - МАДОУ "Березка")</t>
  </si>
  <si>
    <r>
      <t xml:space="preserve">Развитие материально-технической базы сферы образования </t>
    </r>
    <r>
      <rPr>
        <sz val="12"/>
        <color indexed="8"/>
        <rFont val="Times New Roman"/>
        <family val="1"/>
      </rPr>
      <t>(3.2)</t>
    </r>
  </si>
  <si>
    <t>Строительство школы в г.Белоярский на 300 мест</t>
  </si>
  <si>
    <t>КО, БМЦ, муниципальное автономное общеобразовательное учреждение Белоярского района: "Средняя общеобразовательная школа №1 г.Белоярский"</t>
  </si>
  <si>
    <t>КО; муниципальные автономные общеобразовательные учреждения Белоярского района: "Средняя общеобразовательная школа п.Верхнеказымский", "Средняя общеобразовательная школа с. Казым"; МАДОУ "Сказка"</t>
  </si>
  <si>
    <t>КО, БМЦ, муниципальные автономные дошкольные образовательные учреждения Белоярского района: "Детский сад комбинированного вида  "Снегирек" г.Белоярский, "Центр развития ребенка - детский сад "Сказка" г.Белоярский (далее - МАДОУ "Сказка"); муниципальные автономные общеобразовательные учреждения Белоярского района: "Средняя общеобразовательная школа № 2 г.Белоярский", Средняя общеобразовательная школа № 3 г.Белоярский"; муниципальное автономное учреждение дополнительного образования Белоярского района "Дворец детского (юношеского) творчества г.Белоярский" (далее - ДДЮТ)</t>
  </si>
  <si>
    <t>КО, УКС, муниципальное автономное общеобразовательное учреждение Белоярского района "Средняя общеобразовательная школа с.Ванзеват"</t>
  </si>
  <si>
    <t>1.</t>
  </si>
  <si>
    <t>2.</t>
  </si>
  <si>
    <t>3.</t>
  </si>
  <si>
    <r>
      <t>Обеспечение функций управления в сфере образования (3.3)</t>
    </r>
    <r>
      <rPr>
        <sz val="12"/>
        <color indexed="10"/>
        <rFont val="Times New Roman"/>
        <family val="1"/>
      </rPr>
      <t xml:space="preserve"> </t>
    </r>
  </si>
  <si>
    <t>2.2</t>
  </si>
  <si>
    <t>2.2.</t>
  </si>
  <si>
    <t>Обеспечение деятельности ДДЮТ</t>
  </si>
  <si>
    <t>КО,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</si>
  <si>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</si>
  <si>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КО, БМЦ, ДДЮТ</t>
  </si>
  <si>
    <t>3.3.</t>
  </si>
  <si>
    <t>КО,  муниципальное автономное общеобразовательное учреждение Белоярского района "Средняя общеобразовательная школа с.Ванзеват"</t>
  </si>
  <si>
    <t>3.4.</t>
  </si>
  <si>
    <t>Строительство дошкольных образовательных учреждений (ДОУ энергоэффективный) г.Белоярский</t>
  </si>
  <si>
    <t>КО, БМЦ</t>
  </si>
  <si>
    <t>2.3.</t>
  </si>
  <si>
    <t>Укрепление антитеррористической безопасности</t>
  </si>
  <si>
    <t>КО; муниципальное автономное общеобразовательное учреждение Белоярского района "Средняя общеобразовательная школа с. Казым"</t>
  </si>
  <si>
    <t xml:space="preserve">Оснащение образовательного комплекса "Школа - детский сад" с. Ванзеват </t>
  </si>
  <si>
    <t>КО,БМЦ, муниципальное автономное общеобразовательное учреждение Белоярского района: "Средняя общеобразовательная школа п.Верхнеказымский"</t>
  </si>
  <si>
    <t>КО, МАДОУ "Березка", ДДЮТ</t>
  </si>
  <si>
    <t>Приложение 1
к постановлению администрации Белоярского района 
от   октября 2016 года 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</si>
</sst>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#,##0.00&quot;р.&quot;"/>
    <numFmt numFmtId="168" formatCode="_-* #,##0.0&quot;р.&quot;_-;\-* #,##0.0&quot;р.&quot;_-;_-* &quot;-&quot;?&quot;р.&quot;_-;_-@_-"/>
    <numFmt numFmtId="169" formatCode="#,##0.0_ ;\-#,##0.0\ "/>
    <numFmt numFmtId="170" formatCode="#,##0.00_р_."/>
    <numFmt numFmtId="171" formatCode="#,##0_ ;\-#,##0\ "/>
    <numFmt numFmtId="172" formatCode="#,##0.000"/>
    <numFmt numFmtId="173" formatCode="_-* #,##0.0_р_._-;\-* #,##0.0_р_._-;_-* &quot;-&quot;?_р_._-;_-@_-"/>
    <numFmt numFmtId="174" formatCode="0.000"/>
    <numFmt numFmtId="175" formatCode="[$-FC19]d\ mmmm\ yyyy\ &quot;г.&quot;"/>
    <numFmt numFmtId="176" formatCode="d/m;@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24" borderId="0" xfId="0" applyFont="1" applyFill="1" applyAlignment="1">
      <alignment/>
    </xf>
    <xf numFmtId="164" fontId="6" fillId="24" borderId="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73" fontId="6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24" borderId="0" xfId="0" applyNumberFormat="1" applyFont="1" applyFill="1" applyAlignment="1">
      <alignment/>
    </xf>
    <xf numFmtId="165" fontId="7" fillId="24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4" fontId="6" fillId="24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0"/>
  <sheetViews>
    <sheetView tabSelected="1" view="pageBreakPreview" zoomScale="75" zoomScaleSheetLayoutView="75" zoomScalePageLayoutView="0" workbookViewId="0" topLeftCell="A76">
      <selection activeCell="K11" sqref="K11"/>
    </sheetView>
  </sheetViews>
  <sheetFormatPr defaultColWidth="9.00390625" defaultRowHeight="12.75"/>
  <cols>
    <col min="1" max="1" width="14.625" style="4" customWidth="1"/>
    <col min="2" max="2" width="38.00390625" style="4" customWidth="1"/>
    <col min="3" max="3" width="30.875" style="4" customWidth="1"/>
    <col min="4" max="4" width="20.625" style="4" customWidth="1"/>
    <col min="5" max="5" width="13.00390625" style="4" customWidth="1"/>
    <col min="6" max="6" width="15.625" style="17" customWidth="1"/>
    <col min="7" max="7" width="13.625" style="4" customWidth="1"/>
    <col min="8" max="8" width="13.25390625" style="20" customWidth="1"/>
    <col min="9" max="9" width="13.75390625" style="20" customWidth="1"/>
    <col min="10" max="10" width="12.875" style="20" customWidth="1"/>
    <col min="11" max="11" width="10.125" style="4" customWidth="1"/>
    <col min="12" max="16384" width="9.125" style="4" customWidth="1"/>
  </cols>
  <sheetData>
    <row r="1" spans="1:10" s="3" customFormat="1" ht="55.5" customHeight="1">
      <c r="A1" s="59" t="s">
        <v>86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3" customFormat="1" ht="58.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48.75" customHeight="1">
      <c r="A3" s="61" t="s">
        <v>25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63" t="s">
        <v>27</v>
      </c>
      <c r="B5" s="63" t="s">
        <v>28</v>
      </c>
      <c r="C5" s="63" t="s">
        <v>29</v>
      </c>
      <c r="D5" s="63" t="s">
        <v>0</v>
      </c>
      <c r="E5" s="63" t="s">
        <v>1</v>
      </c>
      <c r="F5" s="63"/>
      <c r="G5" s="63"/>
      <c r="H5" s="63"/>
      <c r="I5" s="63"/>
      <c r="J5" s="63"/>
    </row>
    <row r="6" spans="1:10" ht="18.75" customHeight="1">
      <c r="A6" s="63"/>
      <c r="B6" s="63"/>
      <c r="C6" s="63"/>
      <c r="D6" s="63"/>
      <c r="E6" s="63" t="s">
        <v>2</v>
      </c>
      <c r="F6" s="64" t="s">
        <v>38</v>
      </c>
      <c r="G6" s="64"/>
      <c r="H6" s="64"/>
      <c r="I6" s="64"/>
      <c r="J6" s="64"/>
    </row>
    <row r="7" spans="1:10" ht="34.5" customHeight="1">
      <c r="A7" s="63"/>
      <c r="B7" s="63"/>
      <c r="C7" s="63"/>
      <c r="D7" s="63"/>
      <c r="E7" s="63"/>
      <c r="F7" s="7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ht="20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customHeight="1">
      <c r="A9" s="91" t="s">
        <v>20</v>
      </c>
      <c r="B9" s="92"/>
      <c r="C9" s="92"/>
      <c r="D9" s="92"/>
      <c r="E9" s="92"/>
      <c r="F9" s="92"/>
      <c r="G9" s="92"/>
      <c r="H9" s="92"/>
      <c r="I9" s="92"/>
      <c r="J9" s="93"/>
    </row>
    <row r="10" spans="1:10" ht="15.75">
      <c r="A10" s="58" t="s">
        <v>65</v>
      </c>
      <c r="B10" s="68" t="s">
        <v>49</v>
      </c>
      <c r="C10" s="71" t="s">
        <v>37</v>
      </c>
      <c r="D10" s="8" t="s">
        <v>9</v>
      </c>
      <c r="E10" s="11">
        <f>SUM(F10:J10)</f>
        <v>6453135.4</v>
      </c>
      <c r="F10" s="11">
        <f>F11+F12+F13</f>
        <v>1128147.8</v>
      </c>
      <c r="G10" s="11">
        <f>G11+G12+G13</f>
        <v>1331246.9</v>
      </c>
      <c r="H10" s="11">
        <f>H11+H12+H13</f>
        <v>1331246.9</v>
      </c>
      <c r="I10" s="11">
        <f>I11+I12+I13</f>
        <v>1331246.9</v>
      </c>
      <c r="J10" s="11">
        <f>J11+J12+J13</f>
        <v>1331246.9</v>
      </c>
    </row>
    <row r="11" spans="1:10" ht="194.25" customHeight="1">
      <c r="A11" s="72"/>
      <c r="B11" s="87"/>
      <c r="C11" s="72"/>
      <c r="D11" s="10" t="s">
        <v>19</v>
      </c>
      <c r="E11" s="9">
        <f>SUM(F11:J11)</f>
        <v>5705435.9</v>
      </c>
      <c r="F11" s="9">
        <f>F15+F19</f>
        <v>962828.3</v>
      </c>
      <c r="G11" s="9">
        <f aca="true" t="shared" si="0" ref="F11:J13">G15+G19</f>
        <v>1185651.9</v>
      </c>
      <c r="H11" s="9">
        <f t="shared" si="0"/>
        <v>1185651.9</v>
      </c>
      <c r="I11" s="9">
        <f t="shared" si="0"/>
        <v>1185651.9</v>
      </c>
      <c r="J11" s="9">
        <f t="shared" si="0"/>
        <v>1185651.9</v>
      </c>
    </row>
    <row r="12" spans="1:10" ht="33" customHeight="1">
      <c r="A12" s="72"/>
      <c r="B12" s="87"/>
      <c r="C12" s="72"/>
      <c r="D12" s="10" t="s">
        <v>11</v>
      </c>
      <c r="E12" s="9">
        <f>SUM(F12:J12)</f>
        <v>543453.8</v>
      </c>
      <c r="F12" s="9">
        <f>F16+F20</f>
        <v>112493.8</v>
      </c>
      <c r="G12" s="9">
        <f t="shared" si="0"/>
        <v>107740</v>
      </c>
      <c r="H12" s="9">
        <f t="shared" si="0"/>
        <v>107740</v>
      </c>
      <c r="I12" s="9">
        <f t="shared" si="0"/>
        <v>107740</v>
      </c>
      <c r="J12" s="9">
        <f t="shared" si="0"/>
        <v>107740</v>
      </c>
    </row>
    <row r="13" spans="1:10" ht="31.5">
      <c r="A13" s="73"/>
      <c r="B13" s="88"/>
      <c r="C13" s="73"/>
      <c r="D13" s="10" t="s">
        <v>12</v>
      </c>
      <c r="E13" s="9">
        <f>SUM(F13:J13)</f>
        <v>204245.7</v>
      </c>
      <c r="F13" s="9">
        <f t="shared" si="0"/>
        <v>52825.700000000004</v>
      </c>
      <c r="G13" s="9">
        <f t="shared" si="0"/>
        <v>37855</v>
      </c>
      <c r="H13" s="9">
        <f t="shared" si="0"/>
        <v>37855</v>
      </c>
      <c r="I13" s="9">
        <f t="shared" si="0"/>
        <v>37855</v>
      </c>
      <c r="J13" s="9">
        <f t="shared" si="0"/>
        <v>37855</v>
      </c>
    </row>
    <row r="14" spans="1:10" ht="12.75" customHeight="1">
      <c r="A14" s="74" t="s">
        <v>8</v>
      </c>
      <c r="B14" s="84" t="s">
        <v>17</v>
      </c>
      <c r="C14" s="71" t="s">
        <v>16</v>
      </c>
      <c r="D14" s="8" t="s">
        <v>9</v>
      </c>
      <c r="E14" s="11">
        <f aca="true" t="shared" si="1" ref="E14:J14">SUM(E15:E17)</f>
        <v>2191533.3</v>
      </c>
      <c r="F14" s="11">
        <f t="shared" si="1"/>
        <v>400853.3</v>
      </c>
      <c r="G14" s="11">
        <f t="shared" si="1"/>
        <v>447670</v>
      </c>
      <c r="H14" s="11">
        <f t="shared" si="1"/>
        <v>447670</v>
      </c>
      <c r="I14" s="11">
        <f t="shared" si="1"/>
        <v>447670</v>
      </c>
      <c r="J14" s="11">
        <f t="shared" si="1"/>
        <v>447670</v>
      </c>
    </row>
    <row r="15" spans="1:10" ht="31.5">
      <c r="A15" s="74"/>
      <c r="B15" s="85"/>
      <c r="C15" s="72"/>
      <c r="D15" s="10" t="s">
        <v>10</v>
      </c>
      <c r="E15" s="9">
        <f>SUM(F15:J15)</f>
        <v>1821778.2</v>
      </c>
      <c r="F15" s="9">
        <v>311386.2</v>
      </c>
      <c r="G15" s="9">
        <v>377598</v>
      </c>
      <c r="H15" s="9">
        <v>377598</v>
      </c>
      <c r="I15" s="9">
        <v>377598</v>
      </c>
      <c r="J15" s="9">
        <v>377598</v>
      </c>
    </row>
    <row r="16" spans="1:11" ht="31.5">
      <c r="A16" s="74"/>
      <c r="B16" s="85"/>
      <c r="C16" s="72"/>
      <c r="D16" s="10" t="s">
        <v>11</v>
      </c>
      <c r="E16" s="9">
        <f>SUM(F16:J16)</f>
        <v>213528.8</v>
      </c>
      <c r="F16" s="9">
        <v>49640.8</v>
      </c>
      <c r="G16" s="9">
        <v>40972</v>
      </c>
      <c r="H16" s="9">
        <v>40972</v>
      </c>
      <c r="I16" s="9">
        <v>40972</v>
      </c>
      <c r="J16" s="9">
        <v>40972</v>
      </c>
      <c r="K16" s="12"/>
    </row>
    <row r="17" spans="1:11" ht="31.5">
      <c r="A17" s="74"/>
      <c r="B17" s="86"/>
      <c r="C17" s="73"/>
      <c r="D17" s="10" t="s">
        <v>12</v>
      </c>
      <c r="E17" s="9">
        <f>SUM(F17:J17)</f>
        <v>156226.3</v>
      </c>
      <c r="F17" s="9">
        <v>39826.3</v>
      </c>
      <c r="G17" s="9">
        <v>29100</v>
      </c>
      <c r="H17" s="9">
        <v>29100</v>
      </c>
      <c r="I17" s="9">
        <v>29100</v>
      </c>
      <c r="J17" s="9">
        <v>29100</v>
      </c>
      <c r="K17" s="12"/>
    </row>
    <row r="18" spans="1:10" ht="15.75" customHeight="1">
      <c r="A18" s="74" t="s">
        <v>21</v>
      </c>
      <c r="B18" s="84" t="s">
        <v>18</v>
      </c>
      <c r="C18" s="71" t="s">
        <v>16</v>
      </c>
      <c r="D18" s="8" t="s">
        <v>9</v>
      </c>
      <c r="E18" s="11">
        <f aca="true" t="shared" si="2" ref="E18:J18">SUM(E19:E21)</f>
        <v>4261602.1</v>
      </c>
      <c r="F18" s="11">
        <f t="shared" si="2"/>
        <v>727294.5</v>
      </c>
      <c r="G18" s="11">
        <f t="shared" si="2"/>
        <v>883576.9</v>
      </c>
      <c r="H18" s="11">
        <f t="shared" si="2"/>
        <v>883576.9</v>
      </c>
      <c r="I18" s="11">
        <f t="shared" si="2"/>
        <v>883576.9</v>
      </c>
      <c r="J18" s="11">
        <f t="shared" si="2"/>
        <v>883576.9</v>
      </c>
    </row>
    <row r="19" spans="1:10" ht="38.25" customHeight="1">
      <c r="A19" s="74"/>
      <c r="B19" s="85"/>
      <c r="C19" s="72"/>
      <c r="D19" s="13" t="s">
        <v>10</v>
      </c>
      <c r="E19" s="9">
        <f>SUM(F19:J19)</f>
        <v>3883657.6999999997</v>
      </c>
      <c r="F19" s="9">
        <v>651442.1</v>
      </c>
      <c r="G19" s="9">
        <v>808053.9</v>
      </c>
      <c r="H19" s="9">
        <v>808053.9</v>
      </c>
      <c r="I19" s="9">
        <v>808053.9</v>
      </c>
      <c r="J19" s="9">
        <v>808053.9</v>
      </c>
    </row>
    <row r="20" spans="1:10" ht="30.75" customHeight="1">
      <c r="A20" s="74"/>
      <c r="B20" s="85"/>
      <c r="C20" s="72"/>
      <c r="D20" s="13" t="s">
        <v>11</v>
      </c>
      <c r="E20" s="9">
        <f>SUM(F20:J20)</f>
        <v>329925</v>
      </c>
      <c r="F20" s="9">
        <v>62853</v>
      </c>
      <c r="G20" s="9">
        <v>66768</v>
      </c>
      <c r="H20" s="9">
        <v>66768</v>
      </c>
      <c r="I20" s="9">
        <v>66768</v>
      </c>
      <c r="J20" s="9">
        <v>66768</v>
      </c>
    </row>
    <row r="21" spans="1:10" ht="30" customHeight="1">
      <c r="A21" s="74"/>
      <c r="B21" s="86"/>
      <c r="C21" s="73"/>
      <c r="D21" s="13" t="s">
        <v>12</v>
      </c>
      <c r="E21" s="9">
        <f>SUM(F21:J21)</f>
        <v>48019.4</v>
      </c>
      <c r="F21" s="9">
        <v>12999.4</v>
      </c>
      <c r="G21" s="9">
        <v>8755</v>
      </c>
      <c r="H21" s="9">
        <v>8755</v>
      </c>
      <c r="I21" s="9">
        <v>8755</v>
      </c>
      <c r="J21" s="9">
        <v>8755</v>
      </c>
    </row>
    <row r="22" spans="1:10" ht="15.75">
      <c r="A22" s="71" t="s">
        <v>66</v>
      </c>
      <c r="B22" s="68" t="s">
        <v>50</v>
      </c>
      <c r="C22" s="71" t="s">
        <v>16</v>
      </c>
      <c r="D22" s="8" t="s">
        <v>9</v>
      </c>
      <c r="E22" s="11">
        <f aca="true" t="shared" si="3" ref="E22:J22">E23+E25+E24</f>
        <v>291185.39999999997</v>
      </c>
      <c r="F22" s="11">
        <f t="shared" si="3"/>
        <v>51187</v>
      </c>
      <c r="G22" s="11">
        <f t="shared" si="3"/>
        <v>56560.700000000004</v>
      </c>
      <c r="H22" s="11">
        <f t="shared" si="3"/>
        <v>61145.9</v>
      </c>
      <c r="I22" s="11">
        <f t="shared" si="3"/>
        <v>61145.9</v>
      </c>
      <c r="J22" s="11">
        <f t="shared" si="3"/>
        <v>61145.9</v>
      </c>
    </row>
    <row r="23" spans="1:10" ht="39.75" customHeight="1">
      <c r="A23" s="72"/>
      <c r="B23" s="87"/>
      <c r="C23" s="72"/>
      <c r="D23" s="10" t="s">
        <v>11</v>
      </c>
      <c r="E23" s="9">
        <f>SUM(F23:J23)</f>
        <v>275806.1</v>
      </c>
      <c r="F23" s="9">
        <f>F27+F31</f>
        <v>46770.7</v>
      </c>
      <c r="G23" s="9">
        <f>G27+G31</f>
        <v>53496.700000000004</v>
      </c>
      <c r="H23" s="9">
        <f>H27+H31</f>
        <v>58512.9</v>
      </c>
      <c r="I23" s="9">
        <f>I27+I31</f>
        <v>58512.9</v>
      </c>
      <c r="J23" s="9">
        <f>J27+J31</f>
        <v>58512.9</v>
      </c>
    </row>
    <row r="24" spans="1:10" ht="33.75" customHeight="1">
      <c r="A24" s="72"/>
      <c r="B24" s="87"/>
      <c r="C24" s="72"/>
      <c r="D24" s="13" t="s">
        <v>10</v>
      </c>
      <c r="E24" s="9">
        <f>SUM(F24:J24)</f>
        <v>7966.3</v>
      </c>
      <c r="F24" s="15">
        <f>F30</f>
        <v>2366.3</v>
      </c>
      <c r="G24" s="15">
        <f>G30</f>
        <v>1400</v>
      </c>
      <c r="H24" s="15">
        <f>H30</f>
        <v>1400</v>
      </c>
      <c r="I24" s="15">
        <f>I30</f>
        <v>1400</v>
      </c>
      <c r="J24" s="15">
        <f>J30</f>
        <v>1400</v>
      </c>
    </row>
    <row r="25" spans="1:10" ht="30.75" customHeight="1">
      <c r="A25" s="72"/>
      <c r="B25" s="87"/>
      <c r="C25" s="72"/>
      <c r="D25" s="14" t="s">
        <v>12</v>
      </c>
      <c r="E25" s="15">
        <f>SUM(F25:J25)</f>
        <v>7413</v>
      </c>
      <c r="F25" s="15">
        <v>2050</v>
      </c>
      <c r="G25" s="15">
        <v>1664</v>
      </c>
      <c r="H25" s="15">
        <v>1233</v>
      </c>
      <c r="I25" s="15">
        <v>1233</v>
      </c>
      <c r="J25" s="15">
        <v>1233</v>
      </c>
    </row>
    <row r="26" spans="1:10" ht="30.75" customHeight="1">
      <c r="A26" s="89" t="s">
        <v>13</v>
      </c>
      <c r="B26" s="79" t="s">
        <v>71</v>
      </c>
      <c r="C26" s="76" t="s">
        <v>72</v>
      </c>
      <c r="D26" s="8" t="s">
        <v>9</v>
      </c>
      <c r="E26" s="11">
        <f aca="true" t="shared" si="4" ref="E26:J26">E27+E28</f>
        <v>111509</v>
      </c>
      <c r="F26" s="11">
        <f t="shared" si="4"/>
        <v>47620.7</v>
      </c>
      <c r="G26" s="11">
        <f t="shared" si="4"/>
        <v>44426.8</v>
      </c>
      <c r="H26" s="11">
        <f t="shared" si="4"/>
        <v>6233</v>
      </c>
      <c r="I26" s="11">
        <f t="shared" si="4"/>
        <v>6483</v>
      </c>
      <c r="J26" s="11">
        <f t="shared" si="4"/>
        <v>6745.5</v>
      </c>
    </row>
    <row r="27" spans="1:10" ht="30.75" customHeight="1">
      <c r="A27" s="90"/>
      <c r="B27" s="80"/>
      <c r="C27" s="77"/>
      <c r="D27" s="10" t="s">
        <v>11</v>
      </c>
      <c r="E27" s="9">
        <f>SUM(F27:J27)</f>
        <v>104096</v>
      </c>
      <c r="F27" s="15">
        <v>45570.7</v>
      </c>
      <c r="G27" s="15">
        <v>42762.8</v>
      </c>
      <c r="H27" s="15">
        <v>5000</v>
      </c>
      <c r="I27" s="15">
        <v>5250</v>
      </c>
      <c r="J27" s="15">
        <v>5512.5</v>
      </c>
    </row>
    <row r="28" spans="1:10" ht="30.75" customHeight="1">
      <c r="A28" s="90"/>
      <c r="B28" s="81"/>
      <c r="C28" s="78"/>
      <c r="D28" s="14" t="s">
        <v>12</v>
      </c>
      <c r="E28" s="9">
        <f>SUM(F28:J28)</f>
        <v>7413</v>
      </c>
      <c r="F28" s="15">
        <v>2050</v>
      </c>
      <c r="G28" s="15">
        <v>1664</v>
      </c>
      <c r="H28" s="15">
        <v>1233</v>
      </c>
      <c r="I28" s="15">
        <v>1233</v>
      </c>
      <c r="J28" s="15">
        <v>1233</v>
      </c>
    </row>
    <row r="29" spans="1:10" ht="30.75" customHeight="1">
      <c r="A29" s="89" t="s">
        <v>70</v>
      </c>
      <c r="B29" s="79" t="s">
        <v>73</v>
      </c>
      <c r="C29" s="76" t="s">
        <v>74</v>
      </c>
      <c r="D29" s="8" t="s">
        <v>9</v>
      </c>
      <c r="E29" s="11">
        <f aca="true" t="shared" si="5" ref="E29:J29">E30+E31</f>
        <v>179676.4</v>
      </c>
      <c r="F29" s="11">
        <f t="shared" si="5"/>
        <v>3566.3</v>
      </c>
      <c r="G29" s="11">
        <f t="shared" si="5"/>
        <v>12133.9</v>
      </c>
      <c r="H29" s="11">
        <f t="shared" si="5"/>
        <v>54912.9</v>
      </c>
      <c r="I29" s="11">
        <f t="shared" si="5"/>
        <v>54662.9</v>
      </c>
      <c r="J29" s="11">
        <f t="shared" si="5"/>
        <v>54400.4</v>
      </c>
    </row>
    <row r="30" spans="1:10" ht="30.75" customHeight="1">
      <c r="A30" s="90"/>
      <c r="B30" s="80"/>
      <c r="C30" s="77"/>
      <c r="D30" s="13" t="s">
        <v>10</v>
      </c>
      <c r="E30" s="9">
        <f>SUM(F30:J30)</f>
        <v>7966.3</v>
      </c>
      <c r="F30" s="15">
        <v>2366.3</v>
      </c>
      <c r="G30" s="15">
        <v>1400</v>
      </c>
      <c r="H30" s="15">
        <v>1400</v>
      </c>
      <c r="I30" s="15">
        <v>1400</v>
      </c>
      <c r="J30" s="15">
        <v>1400</v>
      </c>
    </row>
    <row r="31" spans="1:10" ht="30.75" customHeight="1">
      <c r="A31" s="90"/>
      <c r="B31" s="81"/>
      <c r="C31" s="78"/>
      <c r="D31" s="13" t="s">
        <v>11</v>
      </c>
      <c r="E31" s="9">
        <f>SUM(F31:J31)</f>
        <v>171710.1</v>
      </c>
      <c r="F31" s="15">
        <v>1200</v>
      </c>
      <c r="G31" s="15">
        <v>10733.9</v>
      </c>
      <c r="H31" s="15">
        <v>53512.9</v>
      </c>
      <c r="I31" s="15">
        <v>53262.9</v>
      </c>
      <c r="J31" s="15">
        <v>53000.4</v>
      </c>
    </row>
    <row r="32" spans="1:11" ht="15.75">
      <c r="A32" s="74" t="s">
        <v>67</v>
      </c>
      <c r="B32" s="94" t="s">
        <v>51</v>
      </c>
      <c r="C32" s="74" t="s">
        <v>55</v>
      </c>
      <c r="D32" s="8" t="s">
        <v>9</v>
      </c>
      <c r="E32" s="11">
        <f aca="true" t="shared" si="6" ref="E32:J32">SUM(E33:E34)</f>
        <v>43174.8</v>
      </c>
      <c r="F32" s="11">
        <f t="shared" si="6"/>
        <v>9440.2</v>
      </c>
      <c r="G32" s="11">
        <f t="shared" si="6"/>
        <v>6425</v>
      </c>
      <c r="H32" s="11">
        <f t="shared" si="6"/>
        <v>9103.2</v>
      </c>
      <c r="I32" s="11">
        <f t="shared" si="6"/>
        <v>9103.2</v>
      </c>
      <c r="J32" s="11">
        <f t="shared" si="6"/>
        <v>9103.2</v>
      </c>
      <c r="K32" s="37"/>
    </row>
    <row r="33" spans="1:11" ht="31.5">
      <c r="A33" s="74"/>
      <c r="B33" s="94"/>
      <c r="C33" s="74"/>
      <c r="D33" s="13" t="s">
        <v>10</v>
      </c>
      <c r="E33" s="9">
        <f>SUM(F33:J33)</f>
        <v>25774.4</v>
      </c>
      <c r="F33" s="9">
        <f>F36</f>
        <v>5533.7</v>
      </c>
      <c r="G33" s="9">
        <f>G36</f>
        <v>3855</v>
      </c>
      <c r="H33" s="9">
        <f>H36</f>
        <v>5461.9</v>
      </c>
      <c r="I33" s="9">
        <f>I36</f>
        <v>5461.9</v>
      </c>
      <c r="J33" s="9">
        <f>J36</f>
        <v>5461.9</v>
      </c>
      <c r="K33" s="37"/>
    </row>
    <row r="34" spans="1:11" ht="54" customHeight="1">
      <c r="A34" s="74"/>
      <c r="B34" s="94"/>
      <c r="C34" s="74"/>
      <c r="D34" s="13" t="s">
        <v>11</v>
      </c>
      <c r="E34" s="9">
        <f>SUM(F34:J34)</f>
        <v>17400.399999999998</v>
      </c>
      <c r="F34" s="9">
        <f>F37+F38</f>
        <v>3906.5</v>
      </c>
      <c r="G34" s="9">
        <f>G37+G38</f>
        <v>2570</v>
      </c>
      <c r="H34" s="9">
        <f>H37+H38</f>
        <v>3641.3</v>
      </c>
      <c r="I34" s="9">
        <f>I37+I38</f>
        <v>3641.3</v>
      </c>
      <c r="J34" s="9">
        <f>J37+J38</f>
        <v>3641.3</v>
      </c>
      <c r="K34" s="37"/>
    </row>
    <row r="35" spans="1:10" ht="12.75" customHeight="1">
      <c r="A35" s="71" t="s">
        <v>39</v>
      </c>
      <c r="B35" s="68" t="s">
        <v>45</v>
      </c>
      <c r="C35" s="74" t="s">
        <v>41</v>
      </c>
      <c r="D35" s="8" t="s">
        <v>9</v>
      </c>
      <c r="E35" s="11">
        <f aca="true" t="shared" si="7" ref="E35:J35">SUM(E36:E37)</f>
        <v>40651.7</v>
      </c>
      <c r="F35" s="11">
        <f t="shared" si="7"/>
        <v>6917.1</v>
      </c>
      <c r="G35" s="11">
        <f t="shared" si="7"/>
        <v>6425</v>
      </c>
      <c r="H35" s="11">
        <f t="shared" si="7"/>
        <v>9103.2</v>
      </c>
      <c r="I35" s="11">
        <f t="shared" si="7"/>
        <v>9103.2</v>
      </c>
      <c r="J35" s="11">
        <f t="shared" si="7"/>
        <v>9103.2</v>
      </c>
    </row>
    <row r="36" spans="1:11" ht="39.75" customHeight="1">
      <c r="A36" s="72"/>
      <c r="B36" s="87"/>
      <c r="C36" s="74"/>
      <c r="D36" s="13" t="s">
        <v>10</v>
      </c>
      <c r="E36" s="9">
        <f>F36+G36+H36+I36+J36</f>
        <v>25774.4</v>
      </c>
      <c r="F36" s="9">
        <v>5533.7</v>
      </c>
      <c r="G36" s="9">
        <v>3855</v>
      </c>
      <c r="H36" s="9">
        <v>5461.9</v>
      </c>
      <c r="I36" s="9">
        <v>5461.9</v>
      </c>
      <c r="J36" s="9">
        <v>5461.9</v>
      </c>
      <c r="K36" s="37"/>
    </row>
    <row r="37" spans="1:11" ht="35.25" customHeight="1">
      <c r="A37" s="73"/>
      <c r="B37" s="88"/>
      <c r="C37" s="74"/>
      <c r="D37" s="13" t="s">
        <v>11</v>
      </c>
      <c r="E37" s="9">
        <f>F37+G37+H37+I37+J37</f>
        <v>14877.3</v>
      </c>
      <c r="F37" s="9">
        <v>1383.4</v>
      </c>
      <c r="G37" s="9">
        <v>2570</v>
      </c>
      <c r="H37" s="9">
        <v>3641.3</v>
      </c>
      <c r="I37" s="9">
        <v>3641.3</v>
      </c>
      <c r="J37" s="9">
        <v>3641.3</v>
      </c>
      <c r="K37" s="37"/>
    </row>
    <row r="38" spans="1:11" ht="52.5" customHeight="1">
      <c r="A38" s="5" t="s">
        <v>44</v>
      </c>
      <c r="B38" s="49" t="s">
        <v>56</v>
      </c>
      <c r="C38" s="5" t="s">
        <v>41</v>
      </c>
      <c r="D38" s="13" t="s">
        <v>11</v>
      </c>
      <c r="E38" s="9">
        <f>F38+G38+H38+I38+J38</f>
        <v>2523.1</v>
      </c>
      <c r="F38" s="7">
        <v>2523.1</v>
      </c>
      <c r="G38" s="38">
        <v>0</v>
      </c>
      <c r="H38" s="38">
        <v>0</v>
      </c>
      <c r="I38" s="38">
        <v>0</v>
      </c>
      <c r="J38" s="38">
        <v>0</v>
      </c>
      <c r="K38" s="37"/>
    </row>
    <row r="39" spans="1:10" ht="15.75">
      <c r="A39" s="73"/>
      <c r="B39" s="73" t="s">
        <v>30</v>
      </c>
      <c r="C39" s="99"/>
      <c r="D39" s="35" t="s">
        <v>9</v>
      </c>
      <c r="E39" s="36">
        <f>SUM(F39:J39)</f>
        <v>6787495.6</v>
      </c>
      <c r="F39" s="36">
        <f>F40+F41+F42</f>
        <v>1188775</v>
      </c>
      <c r="G39" s="36">
        <f>G40+G41+G42</f>
        <v>1394232.5999999999</v>
      </c>
      <c r="H39" s="36">
        <f>H40+H41+H42</f>
        <v>1401495.9999999998</v>
      </c>
      <c r="I39" s="36">
        <f>I40+I41+I42</f>
        <v>1401495.9999999998</v>
      </c>
      <c r="J39" s="36">
        <f>J40+J41+J42</f>
        <v>1401495.9999999998</v>
      </c>
    </row>
    <row r="40" spans="1:10" ht="31.5">
      <c r="A40" s="74"/>
      <c r="B40" s="74"/>
      <c r="C40" s="100"/>
      <c r="D40" s="10" t="s">
        <v>10</v>
      </c>
      <c r="E40" s="9">
        <f>SUM(F40:J40)</f>
        <v>5739176.6</v>
      </c>
      <c r="F40" s="9">
        <f>F11+F33+F24</f>
        <v>970728.3</v>
      </c>
      <c r="G40" s="9">
        <f>G11+G33+G24</f>
        <v>1190906.9</v>
      </c>
      <c r="H40" s="9">
        <f>H11+H33+H24</f>
        <v>1192513.7999999998</v>
      </c>
      <c r="I40" s="9">
        <f>I11+I33+I24</f>
        <v>1192513.7999999998</v>
      </c>
      <c r="J40" s="9">
        <f>J11+J33+J24</f>
        <v>1192513.7999999998</v>
      </c>
    </row>
    <row r="41" spans="1:10" ht="31.5">
      <c r="A41" s="74"/>
      <c r="B41" s="74"/>
      <c r="C41" s="100"/>
      <c r="D41" s="10" t="s">
        <v>11</v>
      </c>
      <c r="E41" s="9">
        <f>SUM(F41:J41)</f>
        <v>836660.2999999999</v>
      </c>
      <c r="F41" s="9">
        <f>F12+F23+F34</f>
        <v>163171</v>
      </c>
      <c r="G41" s="9">
        <f>G12+G23+G34</f>
        <v>163806.7</v>
      </c>
      <c r="H41" s="9">
        <f>H12+H23+H34</f>
        <v>169894.19999999998</v>
      </c>
      <c r="I41" s="9">
        <f>I12+I23+I34</f>
        <v>169894.19999999998</v>
      </c>
      <c r="J41" s="9">
        <f>J12+J23+J34</f>
        <v>169894.19999999998</v>
      </c>
    </row>
    <row r="42" spans="1:10" ht="31.5">
      <c r="A42" s="74"/>
      <c r="B42" s="74"/>
      <c r="C42" s="100"/>
      <c r="D42" s="10" t="s">
        <v>12</v>
      </c>
      <c r="E42" s="9">
        <f>SUM(F42:J42)</f>
        <v>211658.7</v>
      </c>
      <c r="F42" s="9">
        <f>F13+F25</f>
        <v>54875.700000000004</v>
      </c>
      <c r="G42" s="9">
        <f>G13+G25</f>
        <v>39519</v>
      </c>
      <c r="H42" s="9">
        <f>H13+H25</f>
        <v>39088</v>
      </c>
      <c r="I42" s="9">
        <f>I13+I25</f>
        <v>39088</v>
      </c>
      <c r="J42" s="9">
        <f>J13+J25</f>
        <v>39088</v>
      </c>
    </row>
    <row r="43" spans="1:10" ht="15.75" customHeight="1">
      <c r="A43" s="91" t="s">
        <v>22</v>
      </c>
      <c r="B43" s="92"/>
      <c r="C43" s="92"/>
      <c r="D43" s="92"/>
      <c r="E43" s="92"/>
      <c r="F43" s="92"/>
      <c r="G43" s="92"/>
      <c r="H43" s="92"/>
      <c r="I43" s="92"/>
      <c r="J43" s="93"/>
    </row>
    <row r="44" spans="1:10" s="17" customFormat="1" ht="24" customHeight="1">
      <c r="A44" s="71" t="s">
        <v>65</v>
      </c>
      <c r="B44" s="68" t="s">
        <v>52</v>
      </c>
      <c r="C44" s="71" t="s">
        <v>57</v>
      </c>
      <c r="D44" s="8" t="s">
        <v>9</v>
      </c>
      <c r="E44" s="16">
        <f aca="true" t="shared" si="8" ref="E44:E56">SUM(F44:J44)</f>
        <v>31461.6</v>
      </c>
      <c r="F44" s="16">
        <f>F45+F46</f>
        <v>7101.6</v>
      </c>
      <c r="G44" s="16">
        <f>G45+G46</f>
        <v>6090</v>
      </c>
      <c r="H44" s="16">
        <f>H45+H46</f>
        <v>6090</v>
      </c>
      <c r="I44" s="16">
        <f>I45+I46</f>
        <v>6090</v>
      </c>
      <c r="J44" s="16">
        <f>J45+J46</f>
        <v>6090</v>
      </c>
    </row>
    <row r="45" spans="1:10" s="17" customFormat="1" ht="48.75" customHeight="1">
      <c r="A45" s="72"/>
      <c r="B45" s="87"/>
      <c r="C45" s="72"/>
      <c r="D45" s="14" t="s">
        <v>10</v>
      </c>
      <c r="E45" s="18">
        <f t="shared" si="8"/>
        <v>10419.5</v>
      </c>
      <c r="F45" s="18">
        <f>F52+F49</f>
        <v>2763.5</v>
      </c>
      <c r="G45" s="18">
        <f>G52+G49</f>
        <v>1914</v>
      </c>
      <c r="H45" s="18">
        <f>H52+H49</f>
        <v>1914</v>
      </c>
      <c r="I45" s="18">
        <f>I52+I49</f>
        <v>1914</v>
      </c>
      <c r="J45" s="18">
        <f>J52+J49</f>
        <v>1914</v>
      </c>
    </row>
    <row r="46" spans="1:10" s="17" customFormat="1" ht="90.75" customHeight="1">
      <c r="A46" s="73"/>
      <c r="B46" s="88"/>
      <c r="C46" s="73"/>
      <c r="D46" s="13" t="s">
        <v>11</v>
      </c>
      <c r="E46" s="18">
        <f t="shared" si="8"/>
        <v>21042.1</v>
      </c>
      <c r="F46" s="18">
        <f>F47+F50+F53</f>
        <v>4338.1</v>
      </c>
      <c r="G46" s="18">
        <f>G47+G50+G53</f>
        <v>4176</v>
      </c>
      <c r="H46" s="18">
        <f>H47+H50+H53</f>
        <v>4176</v>
      </c>
      <c r="I46" s="18">
        <f>I47+I50+I53</f>
        <v>4176</v>
      </c>
      <c r="J46" s="18">
        <f>J47+J50+J53</f>
        <v>4176</v>
      </c>
    </row>
    <row r="47" spans="1:13" s="17" customFormat="1" ht="399.75" customHeight="1">
      <c r="A47" s="7" t="s">
        <v>8</v>
      </c>
      <c r="B47" s="19" t="s">
        <v>31</v>
      </c>
      <c r="C47" s="7" t="s">
        <v>63</v>
      </c>
      <c r="D47" s="13" t="s">
        <v>11</v>
      </c>
      <c r="E47" s="18">
        <f t="shared" si="8"/>
        <v>14925.8</v>
      </c>
      <c r="F47" s="18">
        <v>3621.8</v>
      </c>
      <c r="G47" s="18">
        <v>2826</v>
      </c>
      <c r="H47" s="18">
        <v>2826</v>
      </c>
      <c r="I47" s="18">
        <v>2826</v>
      </c>
      <c r="J47" s="18">
        <v>2826</v>
      </c>
      <c r="K47" s="20"/>
      <c r="M47" s="21"/>
    </row>
    <row r="48" spans="1:13" s="17" customFormat="1" ht="22.5" customHeight="1">
      <c r="A48" s="71" t="s">
        <v>21</v>
      </c>
      <c r="B48" s="68" t="s">
        <v>32</v>
      </c>
      <c r="C48" s="71" t="s">
        <v>84</v>
      </c>
      <c r="D48" s="8" t="s">
        <v>9</v>
      </c>
      <c r="E48" s="18">
        <f t="shared" si="8"/>
        <v>5327.3</v>
      </c>
      <c r="F48" s="16">
        <f>F49+F50</f>
        <v>927.3</v>
      </c>
      <c r="G48" s="16">
        <f>G49+G50</f>
        <v>1100</v>
      </c>
      <c r="H48" s="16">
        <f>H49+H50</f>
        <v>1100</v>
      </c>
      <c r="I48" s="16">
        <f>I49+I50</f>
        <v>1100</v>
      </c>
      <c r="J48" s="16">
        <f>J49+J50</f>
        <v>1100</v>
      </c>
      <c r="K48" s="20"/>
      <c r="M48" s="21"/>
    </row>
    <row r="49" spans="1:10" s="17" customFormat="1" ht="31.5" customHeight="1">
      <c r="A49" s="66"/>
      <c r="B49" s="69"/>
      <c r="C49" s="97"/>
      <c r="D49" s="14" t="s">
        <v>10</v>
      </c>
      <c r="E49" s="18">
        <f t="shared" si="8"/>
        <v>425</v>
      </c>
      <c r="F49" s="18">
        <v>425</v>
      </c>
      <c r="G49" s="18">
        <v>0</v>
      </c>
      <c r="H49" s="18">
        <v>0</v>
      </c>
      <c r="I49" s="18">
        <v>0</v>
      </c>
      <c r="J49" s="18">
        <v>0</v>
      </c>
    </row>
    <row r="50" spans="1:10" s="17" customFormat="1" ht="60.75" customHeight="1">
      <c r="A50" s="67"/>
      <c r="B50" s="70"/>
      <c r="C50" s="98"/>
      <c r="D50" s="13" t="s">
        <v>11</v>
      </c>
      <c r="E50" s="18">
        <f t="shared" si="8"/>
        <v>4902.3</v>
      </c>
      <c r="F50" s="18">
        <v>502.3</v>
      </c>
      <c r="G50" s="18">
        <v>1100</v>
      </c>
      <c r="H50" s="18">
        <v>1100</v>
      </c>
      <c r="I50" s="18">
        <v>1100</v>
      </c>
      <c r="J50" s="18">
        <v>1100</v>
      </c>
    </row>
    <row r="51" spans="1:10" s="17" customFormat="1" ht="24" customHeight="1">
      <c r="A51" s="57" t="s">
        <v>47</v>
      </c>
      <c r="B51" s="68" t="s">
        <v>33</v>
      </c>
      <c r="C51" s="57" t="s">
        <v>42</v>
      </c>
      <c r="D51" s="8" t="s">
        <v>9</v>
      </c>
      <c r="E51" s="16">
        <f>SUM(F51:J51)</f>
        <v>11208.5</v>
      </c>
      <c r="F51" s="16">
        <f>F52+F53</f>
        <v>2552.5</v>
      </c>
      <c r="G51" s="16">
        <f>G52+G53</f>
        <v>2164</v>
      </c>
      <c r="H51" s="16">
        <f>H52+H53</f>
        <v>2164</v>
      </c>
      <c r="I51" s="16">
        <f>I52+I53</f>
        <v>2164</v>
      </c>
      <c r="J51" s="16">
        <f>J52+J53</f>
        <v>2164</v>
      </c>
    </row>
    <row r="52" spans="1:10" s="17" customFormat="1" ht="36.75" customHeight="1">
      <c r="A52" s="95"/>
      <c r="B52" s="87"/>
      <c r="C52" s="95"/>
      <c r="D52" s="14" t="s">
        <v>10</v>
      </c>
      <c r="E52" s="18">
        <f t="shared" si="8"/>
        <v>9994.5</v>
      </c>
      <c r="F52" s="18">
        <v>2338.5</v>
      </c>
      <c r="G52" s="18">
        <v>1914</v>
      </c>
      <c r="H52" s="18">
        <v>1914</v>
      </c>
      <c r="I52" s="18">
        <v>1914</v>
      </c>
      <c r="J52" s="18">
        <v>1914</v>
      </c>
    </row>
    <row r="53" spans="1:10" s="17" customFormat="1" ht="38.25" customHeight="1">
      <c r="A53" s="96"/>
      <c r="B53" s="88"/>
      <c r="C53" s="96"/>
      <c r="D53" s="13" t="s">
        <v>11</v>
      </c>
      <c r="E53" s="18">
        <f t="shared" si="8"/>
        <v>1214</v>
      </c>
      <c r="F53" s="18">
        <v>214</v>
      </c>
      <c r="G53" s="18">
        <v>250</v>
      </c>
      <c r="H53" s="18">
        <v>250</v>
      </c>
      <c r="I53" s="18">
        <v>250</v>
      </c>
      <c r="J53" s="18">
        <v>250</v>
      </c>
    </row>
    <row r="54" spans="1:10" s="17" customFormat="1" ht="21" customHeight="1">
      <c r="A54" s="74"/>
      <c r="B54" s="74" t="s">
        <v>35</v>
      </c>
      <c r="C54" s="74"/>
      <c r="D54" s="8" t="s">
        <v>9</v>
      </c>
      <c r="E54" s="16">
        <f t="shared" si="8"/>
        <v>31461.6</v>
      </c>
      <c r="F54" s="16">
        <f>F55+F56</f>
        <v>7101.6</v>
      </c>
      <c r="G54" s="16">
        <f>G55+G56</f>
        <v>6090</v>
      </c>
      <c r="H54" s="16">
        <f>H55+H56</f>
        <v>6090</v>
      </c>
      <c r="I54" s="16">
        <f>I55+I56</f>
        <v>6090</v>
      </c>
      <c r="J54" s="16">
        <f>J55+J56</f>
        <v>6090</v>
      </c>
    </row>
    <row r="55" spans="1:10" s="17" customFormat="1" ht="36" customHeight="1">
      <c r="A55" s="74"/>
      <c r="B55" s="74"/>
      <c r="C55" s="74"/>
      <c r="D55" s="13" t="s">
        <v>10</v>
      </c>
      <c r="E55" s="18">
        <f t="shared" si="8"/>
        <v>10419.5</v>
      </c>
      <c r="F55" s="18">
        <f aca="true" t="shared" si="9" ref="F55:J56">F45</f>
        <v>2763.5</v>
      </c>
      <c r="G55" s="18">
        <f t="shared" si="9"/>
        <v>1914</v>
      </c>
      <c r="H55" s="18">
        <f t="shared" si="9"/>
        <v>1914</v>
      </c>
      <c r="I55" s="18">
        <f t="shared" si="9"/>
        <v>1914</v>
      </c>
      <c r="J55" s="18">
        <f t="shared" si="9"/>
        <v>1914</v>
      </c>
    </row>
    <row r="56" spans="1:10" s="17" customFormat="1" ht="36.75" customHeight="1">
      <c r="A56" s="74"/>
      <c r="B56" s="74"/>
      <c r="C56" s="74"/>
      <c r="D56" s="13" t="s">
        <v>11</v>
      </c>
      <c r="E56" s="18">
        <f t="shared" si="8"/>
        <v>21042.1</v>
      </c>
      <c r="F56" s="18">
        <f t="shared" si="9"/>
        <v>4338.1</v>
      </c>
      <c r="G56" s="18">
        <f t="shared" si="9"/>
        <v>4176</v>
      </c>
      <c r="H56" s="18">
        <f t="shared" si="9"/>
        <v>4176</v>
      </c>
      <c r="I56" s="18">
        <f t="shared" si="9"/>
        <v>4176</v>
      </c>
      <c r="J56" s="18">
        <f t="shared" si="9"/>
        <v>4176</v>
      </c>
    </row>
    <row r="57" spans="1:10" ht="15.75" customHeight="1">
      <c r="A57" s="91" t="s">
        <v>23</v>
      </c>
      <c r="B57" s="92"/>
      <c r="C57" s="92"/>
      <c r="D57" s="92"/>
      <c r="E57" s="92"/>
      <c r="F57" s="92"/>
      <c r="G57" s="92"/>
      <c r="H57" s="92"/>
      <c r="I57" s="92"/>
      <c r="J57" s="93"/>
    </row>
    <row r="58" spans="1:10" ht="15.75" customHeight="1">
      <c r="A58" s="74" t="s">
        <v>65</v>
      </c>
      <c r="B58" s="94" t="s">
        <v>68</v>
      </c>
      <c r="C58" s="74" t="s">
        <v>42</v>
      </c>
      <c r="D58" s="8" t="s">
        <v>9</v>
      </c>
      <c r="E58" s="44">
        <f aca="true" t="shared" si="10" ref="E58:J58">E59+E60</f>
        <v>306253.6</v>
      </c>
      <c r="F58" s="44">
        <f>F59+F60</f>
        <v>54007.3</v>
      </c>
      <c r="G58" s="44">
        <f t="shared" si="10"/>
        <v>62613.3</v>
      </c>
      <c r="H58" s="44">
        <f t="shared" si="10"/>
        <v>63211</v>
      </c>
      <c r="I58" s="44">
        <f t="shared" si="10"/>
        <v>63211</v>
      </c>
      <c r="J58" s="44">
        <f t="shared" si="10"/>
        <v>63211</v>
      </c>
    </row>
    <row r="59" spans="1:13" ht="47.25" customHeight="1">
      <c r="A59" s="74"/>
      <c r="B59" s="94"/>
      <c r="C59" s="74"/>
      <c r="D59" s="13" t="s">
        <v>11</v>
      </c>
      <c r="E59" s="22">
        <f>SUM(F59:J59)</f>
        <v>306233.6</v>
      </c>
      <c r="F59" s="22">
        <v>53987.3</v>
      </c>
      <c r="G59" s="22">
        <v>62613.3</v>
      </c>
      <c r="H59" s="22">
        <v>63211</v>
      </c>
      <c r="I59" s="22">
        <v>63211</v>
      </c>
      <c r="J59" s="22">
        <v>63211</v>
      </c>
      <c r="K59" s="23"/>
      <c r="L59" s="3"/>
      <c r="M59" s="24"/>
    </row>
    <row r="60" spans="1:13" ht="36.75" customHeight="1">
      <c r="A60" s="74"/>
      <c r="B60" s="94"/>
      <c r="C60" s="74"/>
      <c r="D60" s="13" t="s">
        <v>12</v>
      </c>
      <c r="E60" s="22">
        <f>F60+G60+I60+J60</f>
        <v>20</v>
      </c>
      <c r="F60" s="22">
        <v>20</v>
      </c>
      <c r="G60" s="22">
        <v>0</v>
      </c>
      <c r="H60" s="22">
        <v>0</v>
      </c>
      <c r="I60" s="22">
        <v>0</v>
      </c>
      <c r="J60" s="22">
        <v>0</v>
      </c>
      <c r="K60" s="41"/>
      <c r="L60" s="3"/>
      <c r="M60" s="24"/>
    </row>
    <row r="61" spans="1:13" s="17" customFormat="1" ht="114.75" customHeight="1">
      <c r="A61" s="7" t="s">
        <v>66</v>
      </c>
      <c r="B61" s="10" t="s">
        <v>53</v>
      </c>
      <c r="C61" s="7" t="s">
        <v>58</v>
      </c>
      <c r="D61" s="13" t="s">
        <v>11</v>
      </c>
      <c r="E61" s="16">
        <f>SUM(F61:J61)</f>
        <v>20418.599999999995</v>
      </c>
      <c r="F61" s="45">
        <f>F62+F63+F64</f>
        <v>18673.899999999998</v>
      </c>
      <c r="G61" s="45">
        <f>G62+G63</f>
        <v>0</v>
      </c>
      <c r="H61" s="45">
        <f>H62+H63</f>
        <v>345.3</v>
      </c>
      <c r="I61" s="45">
        <f>I62+I63</f>
        <v>580.8</v>
      </c>
      <c r="J61" s="45">
        <f>J62+J63</f>
        <v>818.6</v>
      </c>
      <c r="K61" s="20"/>
      <c r="M61" s="21"/>
    </row>
    <row r="62" spans="1:13" s="17" customFormat="1" ht="32.25" customHeight="1">
      <c r="A62" s="7" t="s">
        <v>13</v>
      </c>
      <c r="B62" s="19" t="s">
        <v>14</v>
      </c>
      <c r="C62" s="7" t="s">
        <v>85</v>
      </c>
      <c r="D62" s="13" t="s">
        <v>11</v>
      </c>
      <c r="E62" s="18">
        <f>SUM(F62:J62)</f>
        <v>16038.499999999998</v>
      </c>
      <c r="F62" s="9">
        <v>14293.8</v>
      </c>
      <c r="G62" s="9">
        <v>0</v>
      </c>
      <c r="H62" s="18">
        <v>345.3</v>
      </c>
      <c r="I62" s="18">
        <v>580.8</v>
      </c>
      <c r="J62" s="18">
        <v>818.6</v>
      </c>
      <c r="K62" s="20"/>
      <c r="M62" s="21"/>
    </row>
    <row r="63" spans="1:13" s="17" customFormat="1" ht="164.25" customHeight="1">
      <c r="A63" s="47" t="s">
        <v>69</v>
      </c>
      <c r="B63" s="19" t="s">
        <v>40</v>
      </c>
      <c r="C63" s="7" t="s">
        <v>62</v>
      </c>
      <c r="D63" s="13" t="s">
        <v>11</v>
      </c>
      <c r="E63" s="18">
        <f>SUM(F63:J63)</f>
        <v>3980.1</v>
      </c>
      <c r="F63" s="22">
        <v>3980.1</v>
      </c>
      <c r="G63" s="18"/>
      <c r="H63" s="18"/>
      <c r="I63" s="18"/>
      <c r="J63" s="18"/>
      <c r="K63" s="20"/>
      <c r="M63" s="21"/>
    </row>
    <row r="64" spans="1:13" s="17" customFormat="1" ht="126.75" customHeight="1">
      <c r="A64" s="52" t="s">
        <v>80</v>
      </c>
      <c r="B64" s="50" t="s">
        <v>81</v>
      </c>
      <c r="C64" s="7" t="s">
        <v>82</v>
      </c>
      <c r="D64" s="13" t="s">
        <v>11</v>
      </c>
      <c r="E64" s="18">
        <f>SUM(F64:J64)</f>
        <v>400</v>
      </c>
      <c r="F64" s="22">
        <v>400</v>
      </c>
      <c r="G64" s="18"/>
      <c r="H64" s="18"/>
      <c r="I64" s="18"/>
      <c r="J64" s="18"/>
      <c r="K64" s="20"/>
      <c r="M64" s="21"/>
    </row>
    <row r="65" spans="1:13" s="17" customFormat="1" ht="19.5" customHeight="1">
      <c r="A65" s="71" t="s">
        <v>67</v>
      </c>
      <c r="B65" s="68" t="s">
        <v>59</v>
      </c>
      <c r="C65" s="71" t="s">
        <v>43</v>
      </c>
      <c r="D65" s="26" t="s">
        <v>9</v>
      </c>
      <c r="E65" s="16">
        <f>F65+H65+I65+J65</f>
        <v>15698.6</v>
      </c>
      <c r="F65" s="45">
        <f>F66+F67</f>
        <v>15698.6</v>
      </c>
      <c r="G65" s="45">
        <f>G66+G67</f>
        <v>0</v>
      </c>
      <c r="H65" s="45">
        <f>H66+H67</f>
        <v>0</v>
      </c>
      <c r="I65" s="45">
        <f>I66+I67</f>
        <v>0</v>
      </c>
      <c r="J65" s="45">
        <f>J66+J67</f>
        <v>0</v>
      </c>
      <c r="K65" s="20"/>
      <c r="M65" s="21"/>
    </row>
    <row r="66" spans="1:13" s="17" customFormat="1" ht="39" customHeight="1">
      <c r="A66" s="66"/>
      <c r="B66" s="69"/>
      <c r="C66" s="66"/>
      <c r="D66" s="13" t="s">
        <v>10</v>
      </c>
      <c r="E66" s="18">
        <f>F66+H66+I66+J66</f>
        <v>9179.2</v>
      </c>
      <c r="F66" s="22">
        <f>F70</f>
        <v>9179.2</v>
      </c>
      <c r="G66" s="22">
        <f>G70</f>
        <v>0</v>
      </c>
      <c r="H66" s="22">
        <f>H70</f>
        <v>0</v>
      </c>
      <c r="I66" s="22">
        <f>I70</f>
        <v>0</v>
      </c>
      <c r="J66" s="22">
        <f>J70</f>
        <v>0</v>
      </c>
      <c r="K66" s="20"/>
      <c r="M66" s="21"/>
    </row>
    <row r="67" spans="1:13" s="17" customFormat="1" ht="51.75" customHeight="1">
      <c r="A67" s="67"/>
      <c r="B67" s="70"/>
      <c r="C67" s="67"/>
      <c r="D67" s="13" t="s">
        <v>11</v>
      </c>
      <c r="E67" s="18">
        <f>F67+H67+I67+J67</f>
        <v>6519.4</v>
      </c>
      <c r="F67" s="25">
        <f>F68+F71+F72+F73</f>
        <v>6519.4</v>
      </c>
      <c r="G67" s="40">
        <f>G68</f>
        <v>0</v>
      </c>
      <c r="H67" s="40">
        <f>H68</f>
        <v>0</v>
      </c>
      <c r="I67" s="40">
        <f>I68</f>
        <v>0</v>
      </c>
      <c r="J67" s="40">
        <f>J68</f>
        <v>0</v>
      </c>
      <c r="K67" s="20"/>
      <c r="M67" s="21"/>
    </row>
    <row r="68" spans="1:13" s="17" customFormat="1" ht="47.25" customHeight="1">
      <c r="A68" s="39" t="s">
        <v>39</v>
      </c>
      <c r="B68" s="7" t="s">
        <v>60</v>
      </c>
      <c r="C68" s="7" t="s">
        <v>46</v>
      </c>
      <c r="D68" s="13" t="s">
        <v>11</v>
      </c>
      <c r="E68" s="18">
        <f aca="true" t="shared" si="11" ref="E68:E73">F68+G68+H68+I68+J68</f>
        <v>3500</v>
      </c>
      <c r="F68" s="25">
        <v>3500</v>
      </c>
      <c r="G68" s="18">
        <v>0</v>
      </c>
      <c r="H68" s="18">
        <v>0</v>
      </c>
      <c r="I68" s="18">
        <v>0</v>
      </c>
      <c r="J68" s="18">
        <v>0</v>
      </c>
      <c r="K68" s="20"/>
      <c r="M68" s="21"/>
    </row>
    <row r="69" spans="1:13" s="17" customFormat="1" ht="20.25" customHeight="1">
      <c r="A69" s="65" t="s">
        <v>44</v>
      </c>
      <c r="B69" s="68" t="s">
        <v>48</v>
      </c>
      <c r="C69" s="71" t="s">
        <v>64</v>
      </c>
      <c r="D69" s="26" t="s">
        <v>9</v>
      </c>
      <c r="E69" s="16">
        <f t="shared" si="11"/>
        <v>11299.1</v>
      </c>
      <c r="F69" s="46">
        <f>F70+F71</f>
        <v>11299.1</v>
      </c>
      <c r="G69" s="48">
        <v>0</v>
      </c>
      <c r="H69" s="48">
        <v>0</v>
      </c>
      <c r="I69" s="48">
        <v>0</v>
      </c>
      <c r="J69" s="48">
        <v>0</v>
      </c>
      <c r="K69" s="20"/>
      <c r="M69" s="21"/>
    </row>
    <row r="70" spans="1:13" s="17" customFormat="1" ht="33.75" customHeight="1">
      <c r="A70" s="66"/>
      <c r="B70" s="69"/>
      <c r="C70" s="66"/>
      <c r="D70" s="13" t="s">
        <v>10</v>
      </c>
      <c r="E70" s="18">
        <f t="shared" si="11"/>
        <v>9179.2</v>
      </c>
      <c r="F70" s="25">
        <v>9179.2</v>
      </c>
      <c r="G70" s="18">
        <v>0</v>
      </c>
      <c r="H70" s="18">
        <v>0</v>
      </c>
      <c r="I70" s="18">
        <v>0</v>
      </c>
      <c r="J70" s="18">
        <v>0</v>
      </c>
      <c r="K70" s="20"/>
      <c r="M70" s="21"/>
    </row>
    <row r="71" spans="1:13" s="17" customFormat="1" ht="60" customHeight="1">
      <c r="A71" s="67"/>
      <c r="B71" s="70"/>
      <c r="C71" s="67"/>
      <c r="D71" s="13" t="s">
        <v>11</v>
      </c>
      <c r="E71" s="18">
        <f t="shared" si="11"/>
        <v>2119.9</v>
      </c>
      <c r="F71" s="25">
        <v>2119.9</v>
      </c>
      <c r="G71" s="18">
        <v>0</v>
      </c>
      <c r="H71" s="18">
        <v>0</v>
      </c>
      <c r="I71" s="18">
        <v>0</v>
      </c>
      <c r="J71" s="18">
        <v>0</v>
      </c>
      <c r="K71" s="20"/>
      <c r="M71" s="21"/>
    </row>
    <row r="72" spans="1:13" s="17" customFormat="1" ht="123.75" customHeight="1">
      <c r="A72" s="53" t="s">
        <v>75</v>
      </c>
      <c r="B72" s="50" t="s">
        <v>83</v>
      </c>
      <c r="C72" s="51" t="s">
        <v>76</v>
      </c>
      <c r="D72" s="13" t="s">
        <v>11</v>
      </c>
      <c r="E72" s="18">
        <f t="shared" si="11"/>
        <v>649.5</v>
      </c>
      <c r="F72" s="25">
        <v>649.5</v>
      </c>
      <c r="G72" s="18"/>
      <c r="H72" s="18"/>
      <c r="I72" s="18"/>
      <c r="J72" s="18"/>
      <c r="K72" s="20"/>
      <c r="M72" s="21"/>
    </row>
    <row r="73" spans="1:13" s="17" customFormat="1" ht="75" customHeight="1">
      <c r="A73" s="55" t="s">
        <v>77</v>
      </c>
      <c r="B73" s="54" t="s">
        <v>78</v>
      </c>
      <c r="C73" s="53" t="s">
        <v>79</v>
      </c>
      <c r="D73" s="13" t="s">
        <v>11</v>
      </c>
      <c r="E73" s="18">
        <f t="shared" si="11"/>
        <v>250</v>
      </c>
      <c r="F73" s="25">
        <v>250</v>
      </c>
      <c r="G73" s="18"/>
      <c r="H73" s="18"/>
      <c r="I73" s="18"/>
      <c r="J73" s="18"/>
      <c r="K73" s="20"/>
      <c r="M73" s="21"/>
    </row>
    <row r="74" spans="1:13" s="17" customFormat="1" ht="21.75" customHeight="1">
      <c r="A74" s="65"/>
      <c r="B74" s="71" t="s">
        <v>34</v>
      </c>
      <c r="C74" s="71"/>
      <c r="D74" s="26" t="s">
        <v>9</v>
      </c>
      <c r="E74" s="16">
        <f aca="true" t="shared" si="12" ref="E74:J74">E76+E77</f>
        <v>333191.6</v>
      </c>
      <c r="F74" s="16">
        <f>F76+F77+F75</f>
        <v>88379.79999999999</v>
      </c>
      <c r="G74" s="16">
        <f t="shared" si="12"/>
        <v>62613.3</v>
      </c>
      <c r="H74" s="16">
        <f t="shared" si="12"/>
        <v>63556.3</v>
      </c>
      <c r="I74" s="16">
        <f t="shared" si="12"/>
        <v>63791.8</v>
      </c>
      <c r="J74" s="16">
        <f t="shared" si="12"/>
        <v>64029.6</v>
      </c>
      <c r="K74" s="20"/>
      <c r="M74" s="21"/>
    </row>
    <row r="75" spans="1:13" s="17" customFormat="1" ht="30" customHeight="1">
      <c r="A75" s="82"/>
      <c r="B75" s="72"/>
      <c r="C75" s="72"/>
      <c r="D75" s="13" t="s">
        <v>10</v>
      </c>
      <c r="E75" s="18">
        <f>SUM(F75:J75)</f>
        <v>9179.2</v>
      </c>
      <c r="F75" s="18">
        <f>F66</f>
        <v>9179.2</v>
      </c>
      <c r="G75" s="18">
        <v>0</v>
      </c>
      <c r="H75" s="18">
        <v>0</v>
      </c>
      <c r="I75" s="18">
        <v>0</v>
      </c>
      <c r="J75" s="18">
        <v>0</v>
      </c>
      <c r="K75" s="20"/>
      <c r="M75" s="21"/>
    </row>
    <row r="76" spans="1:13" s="17" customFormat="1" ht="37.5" customHeight="1">
      <c r="A76" s="82"/>
      <c r="B76" s="72"/>
      <c r="C76" s="72"/>
      <c r="D76" s="13" t="s">
        <v>11</v>
      </c>
      <c r="E76" s="18">
        <f>SUM(F76:J76)</f>
        <v>333171.6</v>
      </c>
      <c r="F76" s="25">
        <f>F59+F61+F67</f>
        <v>79180.59999999999</v>
      </c>
      <c r="G76" s="25">
        <f>G59+G61+G67</f>
        <v>62613.3</v>
      </c>
      <c r="H76" s="25">
        <f>H59+H61+H67</f>
        <v>63556.3</v>
      </c>
      <c r="I76" s="25">
        <f>I59+I61+I67</f>
        <v>63791.8</v>
      </c>
      <c r="J76" s="25">
        <f>J59+J61+J67</f>
        <v>64029.6</v>
      </c>
      <c r="K76" s="20"/>
      <c r="M76" s="21"/>
    </row>
    <row r="77" spans="1:13" s="17" customFormat="1" ht="36" customHeight="1">
      <c r="A77" s="83"/>
      <c r="B77" s="73"/>
      <c r="C77" s="73"/>
      <c r="D77" s="13" t="s">
        <v>12</v>
      </c>
      <c r="E77" s="18">
        <f>F77+G77+H77+I77+J77</f>
        <v>20</v>
      </c>
      <c r="F77" s="25">
        <f>F60</f>
        <v>20</v>
      </c>
      <c r="G77" s="22">
        <v>0</v>
      </c>
      <c r="H77" s="22">
        <v>0</v>
      </c>
      <c r="I77" s="22">
        <v>0</v>
      </c>
      <c r="J77" s="22">
        <v>0</v>
      </c>
      <c r="K77" s="20"/>
      <c r="M77" s="21"/>
    </row>
    <row r="78" spans="1:10" ht="15.75" customHeight="1">
      <c r="A78" s="91" t="s">
        <v>24</v>
      </c>
      <c r="B78" s="92"/>
      <c r="C78" s="92"/>
      <c r="D78" s="92"/>
      <c r="E78" s="92"/>
      <c r="F78" s="92"/>
      <c r="G78" s="92"/>
      <c r="H78" s="92"/>
      <c r="I78" s="92"/>
      <c r="J78" s="93"/>
    </row>
    <row r="79" spans="1:10" ht="15.75" customHeight="1">
      <c r="A79" s="74" t="s">
        <v>65</v>
      </c>
      <c r="B79" s="75" t="s">
        <v>54</v>
      </c>
      <c r="C79" s="74" t="s">
        <v>61</v>
      </c>
      <c r="D79" s="42" t="s">
        <v>9</v>
      </c>
      <c r="E79" s="43">
        <f aca="true" t="shared" si="13" ref="E79:J79">E80+E81</f>
        <v>302.4</v>
      </c>
      <c r="F79" s="43">
        <f t="shared" si="13"/>
        <v>302.4</v>
      </c>
      <c r="G79" s="43">
        <f t="shared" si="13"/>
        <v>0</v>
      </c>
      <c r="H79" s="43">
        <f t="shared" si="13"/>
        <v>0</v>
      </c>
      <c r="I79" s="43">
        <f t="shared" si="13"/>
        <v>0</v>
      </c>
      <c r="J79" s="43">
        <f t="shared" si="13"/>
        <v>0</v>
      </c>
    </row>
    <row r="80" spans="1:10" ht="52.5" customHeight="1">
      <c r="A80" s="74"/>
      <c r="B80" s="75"/>
      <c r="C80" s="74"/>
      <c r="D80" s="13" t="s">
        <v>11</v>
      </c>
      <c r="E80" s="9">
        <f>F80+G80+H80+I80+J80</f>
        <v>107</v>
      </c>
      <c r="F80" s="22">
        <f>107</f>
        <v>107</v>
      </c>
      <c r="G80" s="22">
        <v>0</v>
      </c>
      <c r="H80" s="22">
        <v>0</v>
      </c>
      <c r="I80" s="22">
        <v>0</v>
      </c>
      <c r="J80" s="22">
        <v>0</v>
      </c>
    </row>
    <row r="81" spans="1:10" ht="63.75" customHeight="1">
      <c r="A81" s="74"/>
      <c r="B81" s="75"/>
      <c r="C81" s="74"/>
      <c r="D81" s="13" t="s">
        <v>10</v>
      </c>
      <c r="E81" s="9">
        <f>F81+G81+H81+I81+J81</f>
        <v>195.4</v>
      </c>
      <c r="F81" s="22">
        <v>195.4</v>
      </c>
      <c r="G81" s="22">
        <v>0</v>
      </c>
      <c r="H81" s="22">
        <v>0</v>
      </c>
      <c r="I81" s="22">
        <v>0</v>
      </c>
      <c r="J81" s="22">
        <v>0</v>
      </c>
    </row>
    <row r="82" spans="1:10" ht="20.25" customHeight="1">
      <c r="A82" s="71"/>
      <c r="B82" s="71" t="s">
        <v>36</v>
      </c>
      <c r="C82" s="71"/>
      <c r="D82" s="26" t="s">
        <v>9</v>
      </c>
      <c r="E82" s="11">
        <f aca="true" t="shared" si="14" ref="E82:J82">E83+E84</f>
        <v>302.4</v>
      </c>
      <c r="F82" s="11">
        <f t="shared" si="14"/>
        <v>302.4</v>
      </c>
      <c r="G82" s="11">
        <f t="shared" si="14"/>
        <v>0</v>
      </c>
      <c r="H82" s="11">
        <f t="shared" si="14"/>
        <v>0</v>
      </c>
      <c r="I82" s="11">
        <f t="shared" si="14"/>
        <v>0</v>
      </c>
      <c r="J82" s="11">
        <f t="shared" si="14"/>
        <v>0</v>
      </c>
    </row>
    <row r="83" spans="1:10" ht="37.5" customHeight="1">
      <c r="A83" s="72"/>
      <c r="B83" s="72"/>
      <c r="C83" s="72"/>
      <c r="D83" s="13" t="s">
        <v>11</v>
      </c>
      <c r="E83" s="9">
        <f>SUM(F83:J83)</f>
        <v>107</v>
      </c>
      <c r="F83" s="22">
        <f aca="true" t="shared" si="15" ref="F83:J84">F80</f>
        <v>107</v>
      </c>
      <c r="G83" s="22">
        <f t="shared" si="15"/>
        <v>0</v>
      </c>
      <c r="H83" s="22">
        <f t="shared" si="15"/>
        <v>0</v>
      </c>
      <c r="I83" s="22">
        <f t="shared" si="15"/>
        <v>0</v>
      </c>
      <c r="J83" s="22">
        <f t="shared" si="15"/>
        <v>0</v>
      </c>
    </row>
    <row r="84" spans="1:10" ht="36" customHeight="1">
      <c r="A84" s="73"/>
      <c r="B84" s="73"/>
      <c r="C84" s="73"/>
      <c r="D84" s="13" t="s">
        <v>10</v>
      </c>
      <c r="E84" s="9">
        <f>E81</f>
        <v>195.4</v>
      </c>
      <c r="F84" s="9">
        <f t="shared" si="15"/>
        <v>195.4</v>
      </c>
      <c r="G84" s="9">
        <f t="shared" si="15"/>
        <v>0</v>
      </c>
      <c r="H84" s="9">
        <f t="shared" si="15"/>
        <v>0</v>
      </c>
      <c r="I84" s="9">
        <f t="shared" si="15"/>
        <v>0</v>
      </c>
      <c r="J84" s="9">
        <f t="shared" si="15"/>
        <v>0</v>
      </c>
    </row>
    <row r="85" spans="1:11" s="28" customFormat="1" ht="18.75" customHeight="1">
      <c r="A85" s="56" t="s">
        <v>15</v>
      </c>
      <c r="B85" s="56"/>
      <c r="C85" s="56"/>
      <c r="D85" s="26" t="s">
        <v>9</v>
      </c>
      <c r="E85" s="11">
        <f>SUM(F85:J85)</f>
        <v>7161630.399999999</v>
      </c>
      <c r="F85" s="11">
        <f>F86+F87+F88</f>
        <v>1284558.8</v>
      </c>
      <c r="G85" s="11">
        <f>G86+G87+G88</f>
        <v>1462935.9</v>
      </c>
      <c r="H85" s="11">
        <f>H86+H87+H88</f>
        <v>1471142.2999999998</v>
      </c>
      <c r="I85" s="11">
        <f>I86+I87+I88</f>
        <v>1471377.7999999998</v>
      </c>
      <c r="J85" s="11">
        <f>J86+J87+J88</f>
        <v>1471615.5999999999</v>
      </c>
      <c r="K85" s="27"/>
    </row>
    <row r="86" spans="1:10" s="28" customFormat="1" ht="48" customHeight="1">
      <c r="A86" s="56"/>
      <c r="B86" s="56"/>
      <c r="C86" s="56"/>
      <c r="D86" s="26" t="s">
        <v>10</v>
      </c>
      <c r="E86" s="11">
        <f>SUM(F86:J86)</f>
        <v>5758970.699999999</v>
      </c>
      <c r="F86" s="11">
        <f>F40+F55+F84+F75</f>
        <v>982866.4</v>
      </c>
      <c r="G86" s="11">
        <f>G40+G55</f>
        <v>1192820.9</v>
      </c>
      <c r="H86" s="11">
        <f>H40+H55</f>
        <v>1194427.7999999998</v>
      </c>
      <c r="I86" s="11">
        <f>I40+I55</f>
        <v>1194427.7999999998</v>
      </c>
      <c r="J86" s="11">
        <f>J40+J55</f>
        <v>1194427.7999999998</v>
      </c>
    </row>
    <row r="87" spans="1:10" s="28" customFormat="1" ht="47.25">
      <c r="A87" s="56"/>
      <c r="B87" s="56"/>
      <c r="C87" s="56"/>
      <c r="D87" s="26" t="s">
        <v>11</v>
      </c>
      <c r="E87" s="11">
        <f>SUM(F87:J87)</f>
        <v>1190981</v>
      </c>
      <c r="F87" s="11">
        <f>F41+F56+F76+F83</f>
        <v>246796.7</v>
      </c>
      <c r="G87" s="11">
        <f>G41+G56+G76+G83</f>
        <v>230596</v>
      </c>
      <c r="H87" s="11">
        <f>H41+H56+H76+H83</f>
        <v>237626.5</v>
      </c>
      <c r="I87" s="11">
        <f>I41+I56+I76+I83</f>
        <v>237862</v>
      </c>
      <c r="J87" s="11">
        <f>J41+J56+J76+J83</f>
        <v>238099.8</v>
      </c>
    </row>
    <row r="88" spans="1:10" s="28" customFormat="1" ht="31.5">
      <c r="A88" s="56"/>
      <c r="B88" s="56"/>
      <c r="C88" s="56"/>
      <c r="D88" s="26" t="s">
        <v>12</v>
      </c>
      <c r="E88" s="11">
        <f>SUM(F88:J88)</f>
        <v>211678.7</v>
      </c>
      <c r="F88" s="11">
        <f>F42+F77</f>
        <v>54895.700000000004</v>
      </c>
      <c r="G88" s="11">
        <f>G42</f>
        <v>39519</v>
      </c>
      <c r="H88" s="11">
        <f>H42</f>
        <v>39088</v>
      </c>
      <c r="I88" s="11">
        <f>I42</f>
        <v>39088</v>
      </c>
      <c r="J88" s="11">
        <f>J42</f>
        <v>39088</v>
      </c>
    </row>
    <row r="91" spans="5:11" ht="15">
      <c r="E91" s="29"/>
      <c r="F91" s="30"/>
      <c r="G91" s="29"/>
      <c r="H91" s="31"/>
      <c r="I91" s="31"/>
      <c r="J91" s="31"/>
      <c r="K91" s="29"/>
    </row>
    <row r="92" spans="5:11" ht="15">
      <c r="E92" s="29"/>
      <c r="F92" s="30"/>
      <c r="G92" s="29"/>
      <c r="H92" s="31"/>
      <c r="I92" s="31"/>
      <c r="J92" s="31"/>
      <c r="K92" s="29"/>
    </row>
    <row r="93" spans="5:11" ht="15">
      <c r="E93" s="29"/>
      <c r="F93" s="30"/>
      <c r="G93" s="12"/>
      <c r="H93" s="32"/>
      <c r="I93" s="31"/>
      <c r="J93" s="31"/>
      <c r="K93" s="29"/>
    </row>
    <row r="94" spans="5:11" ht="15">
      <c r="E94" s="29"/>
      <c r="F94" s="30"/>
      <c r="G94" s="12"/>
      <c r="H94" s="32"/>
      <c r="I94" s="32"/>
      <c r="J94" s="32"/>
      <c r="K94" s="29"/>
    </row>
    <row r="95" spans="5:11" ht="15">
      <c r="E95" s="29"/>
      <c r="F95" s="30"/>
      <c r="G95" s="29"/>
      <c r="H95" s="31"/>
      <c r="I95" s="31"/>
      <c r="J95" s="31"/>
      <c r="K95" s="29"/>
    </row>
    <row r="97" ht="15">
      <c r="G97" s="33"/>
    </row>
    <row r="98" ht="15">
      <c r="F98" s="34"/>
    </row>
    <row r="100" ht="15">
      <c r="F100" s="34"/>
    </row>
  </sheetData>
  <sheetProtection selectLockedCells="1" selectUnlockedCells="1"/>
  <mergeCells count="72">
    <mergeCell ref="A51:A53"/>
    <mergeCell ref="B51:B53"/>
    <mergeCell ref="A44:A46"/>
    <mergeCell ref="C48:C50"/>
    <mergeCell ref="B44:B46"/>
    <mergeCell ref="C51:C53"/>
    <mergeCell ref="C44:C46"/>
    <mergeCell ref="A85:C88"/>
    <mergeCell ref="A78:J78"/>
    <mergeCell ref="B14:B17"/>
    <mergeCell ref="C18:C21"/>
    <mergeCell ref="A18:A21"/>
    <mergeCell ref="C22:C25"/>
    <mergeCell ref="A57:J57"/>
    <mergeCell ref="C14:C17"/>
    <mergeCell ref="A58:A60"/>
    <mergeCell ref="B58:B60"/>
    <mergeCell ref="A1:J1"/>
    <mergeCell ref="A3:J3"/>
    <mergeCell ref="A5:A7"/>
    <mergeCell ref="B5:B7"/>
    <mergeCell ref="C5:C7"/>
    <mergeCell ref="D5:D7"/>
    <mergeCell ref="E5:J5"/>
    <mergeCell ref="E6:E7"/>
    <mergeCell ref="F6:J6"/>
    <mergeCell ref="A2:J2"/>
    <mergeCell ref="A9:J9"/>
    <mergeCell ref="A43:J43"/>
    <mergeCell ref="A32:A34"/>
    <mergeCell ref="B32:B34"/>
    <mergeCell ref="C32:C34"/>
    <mergeCell ref="C10:C13"/>
    <mergeCell ref="B10:B13"/>
    <mergeCell ref="A10:A13"/>
    <mergeCell ref="A22:A25"/>
    <mergeCell ref="B22:B25"/>
    <mergeCell ref="B18:B21"/>
    <mergeCell ref="A14:A17"/>
    <mergeCell ref="B39:B42"/>
    <mergeCell ref="A39:A42"/>
    <mergeCell ref="A35:A37"/>
    <mergeCell ref="B35:B37"/>
    <mergeCell ref="A26:A28"/>
    <mergeCell ref="A29:A31"/>
    <mergeCell ref="B26:B28"/>
    <mergeCell ref="C74:C77"/>
    <mergeCell ref="A48:A50"/>
    <mergeCell ref="B48:B50"/>
    <mergeCell ref="A54:A56"/>
    <mergeCell ref="A74:A77"/>
    <mergeCell ref="B74:B77"/>
    <mergeCell ref="A65:A67"/>
    <mergeCell ref="B65:B67"/>
    <mergeCell ref="C65:C67"/>
    <mergeCell ref="C58:C60"/>
    <mergeCell ref="C69:C71"/>
    <mergeCell ref="C26:C28"/>
    <mergeCell ref="B29:B31"/>
    <mergeCell ref="C29:C31"/>
    <mergeCell ref="C35:C37"/>
    <mergeCell ref="B54:B56"/>
    <mergeCell ref="C39:C42"/>
    <mergeCell ref="C54:C56"/>
    <mergeCell ref="C82:C84"/>
    <mergeCell ref="A79:A81"/>
    <mergeCell ref="B79:B81"/>
    <mergeCell ref="C79:C81"/>
    <mergeCell ref="A69:A71"/>
    <mergeCell ref="B69:B71"/>
    <mergeCell ref="A82:A84"/>
    <mergeCell ref="B82:B84"/>
  </mergeCells>
  <printOptions/>
  <pageMargins left="0.35433070866141736" right="0.3937007874015748" top="0.5905511811023623" bottom="0.1968503937007874" header="0.5118110236220472" footer="0.5118110236220472"/>
  <pageSetup fitToHeight="0" fitToWidth="1" horizontalDpi="300" verticalDpi="3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Никитин Андрей Викторович</cp:lastModifiedBy>
  <cp:lastPrinted>2016-09-30T04:45:51Z</cp:lastPrinted>
  <dcterms:created xsi:type="dcterms:W3CDTF">2013-11-15T03:11:19Z</dcterms:created>
  <dcterms:modified xsi:type="dcterms:W3CDTF">2016-10-14T02:45:10Z</dcterms:modified>
  <cp:category/>
  <cp:version/>
  <cp:contentType/>
  <cp:contentStatus/>
</cp:coreProperties>
</file>